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O8" i="1"/>
  <c r="O14" i="1"/>
  <c r="O18" i="1" s="1"/>
  <c r="O21" i="1" s="1"/>
  <c r="O9" i="1"/>
  <c r="O10" i="1"/>
  <c r="O7" i="1"/>
  <c r="O11" i="1"/>
  <c r="M14" i="1"/>
  <c r="AE14" i="1"/>
  <c r="AD14" i="1"/>
  <c r="AC14" i="1"/>
  <c r="AB14" i="1"/>
  <c r="AA14" i="1"/>
  <c r="Z14" i="1"/>
  <c r="Y14" i="1"/>
  <c r="I20" i="1"/>
  <c r="X14" i="1"/>
  <c r="H20" i="1"/>
  <c r="W14" i="1"/>
  <c r="G20" i="1"/>
  <c r="V14" i="1"/>
  <c r="F20" i="1"/>
  <c r="K20" i="1" s="1"/>
  <c r="U14" i="1"/>
  <c r="E20" i="1"/>
  <c r="L20" i="1" s="1"/>
  <c r="T14" i="1"/>
  <c r="S14" i="1"/>
  <c r="R14" i="1"/>
  <c r="Q14" i="1"/>
  <c r="P14" i="1"/>
  <c r="L14" i="1"/>
  <c r="K14" i="1"/>
  <c r="J14" i="1"/>
  <c r="I14" i="1"/>
  <c r="I18" i="1"/>
  <c r="I21" i="1" s="1"/>
  <c r="H14" i="1"/>
  <c r="H18" i="1"/>
  <c r="H21" i="1" s="1"/>
  <c r="G14" i="1"/>
  <c r="G18" i="1"/>
  <c r="G21" i="1" s="1"/>
  <c r="F14" i="1"/>
  <c r="E14" i="1"/>
  <c r="E18" i="1" s="1"/>
  <c r="M20" i="1"/>
  <c r="D15" i="1"/>
  <c r="F18" i="1"/>
  <c r="F21" i="1" s="1"/>
  <c r="N18" i="1"/>
  <c r="N21" i="1" l="1"/>
  <c r="E21" i="1"/>
  <c r="M21" i="1" s="1"/>
  <c r="M18" i="1"/>
  <c r="K18" i="1"/>
  <c r="L21" i="1"/>
  <c r="K21" i="1"/>
  <c r="L18" i="1"/>
</calcChain>
</file>

<file path=xl/sharedStrings.xml><?xml version="1.0" encoding="utf-8"?>
<sst xmlns="http://schemas.openxmlformats.org/spreadsheetml/2006/main" count="85" uniqueCount="58">
  <si>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</si>
  <si>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</si>
  <si>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</si>
  <si>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</si>
  <si>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</si>
  <si>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</si>
  <si>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</si>
  <si>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</si>
  <si>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</si>
  <si>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</si>
  <si>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</si>
  <si>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</si>
  <si>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</si>
  <si>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</si>
  <si>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</si>
  <si>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</si>
  <si>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</si>
  <si>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</si>
  <si>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</si>
  <si>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</si>
  <si>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</si>
  <si>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</si>
  <si>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</si>
  <si>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</si>
  <si>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</si>
  <si>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</si>
  <si>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</si>
  <si>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</si>
  <si>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</si>
  <si>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</si>
  <si>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</si>
  <si>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</si>
  <si>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</si>
  <si>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</si>
  <si>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</si>
  <si>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</si>
  <si>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</si>
  <si>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</si>
  <si>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</si>
  <si>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</si>
  <si>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</si>
  <si>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ViU</t>
  </si>
  <si>
    <t>ykköspesis</t>
  </si>
  <si>
    <t>superpesiskarsinta</t>
  </si>
  <si>
    <t>9.</t>
  </si>
  <si>
    <t>Satu Lappalainen</t>
  </si>
  <si>
    <t>6.6.1973</t>
  </si>
  <si>
    <t>JoMa</t>
  </si>
  <si>
    <t>suomensarja</t>
  </si>
  <si>
    <t>13.08. 2006  ViU - YPJ  0-2  (9-12, 9-10)</t>
  </si>
  <si>
    <t xml:space="preserve">  33 v   2 kk   7 pv</t>
  </si>
  <si>
    <t>25.06. 2007  ViU - YPJ  1-2  (2-1, 3-5, 0-3)</t>
  </si>
  <si>
    <t>5.  ottelu</t>
  </si>
  <si>
    <t xml:space="preserve">  34 v   0kk 19 pv</t>
  </si>
  <si>
    <t>ViU = Viinijärven Urheilijat  (1914)</t>
  </si>
  <si>
    <t>JoMa = Joensuun Maila  (1957)</t>
  </si>
  <si>
    <t>IPV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</si>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</sst>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1998</v>
      </c>
      <c r="C4" s="78"/>
      <c r="D4" s="92" t="s">
        <v>56</v>
      </c>
      <c r="E4" s="78"/>
      <c r="F4" s="79" t="s">
        <v>42</v>
      </c>
      <c r="G4" s="81"/>
      <c r="H4" s="88"/>
      <c r="I4" s="78"/>
      <c r="J4" s="78"/>
      <c r="K4" s="78"/>
      <c r="L4" s="78"/>
      <c r="M4" s="78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2001</v>
      </c>
      <c r="C7" s="83"/>
      <c r="D7" s="90" t="s">
        <v>47</v>
      </c>
      <c r="E7" s="83"/>
      <c r="F7" s="87" t="s">
        <v>48</v>
      </c>
      <c r="G7" s="91"/>
      <c r="H7" s="84"/>
      <c r="I7" s="83"/>
      <c r="J7" s="83"/>
      <c r="K7" s="83"/>
      <c r="L7" s="83"/>
      <c r="M7" s="83"/>
      <c r="N7" s="86"/>
      <c r="O7" s="25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/>
      <c r="D8" s="29"/>
      <c r="E8" s="27"/>
      <c r="F8" s="27"/>
      <c r="G8" s="27"/>
      <c r="H8" s="43"/>
      <c r="I8" s="27"/>
      <c r="J8" s="27"/>
      <c r="K8" s="27"/>
      <c r="L8" s="27"/>
      <c r="M8" s="27"/>
      <c r="N8" s="30"/>
      <c r="O8" s="25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25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2004</v>
      </c>
      <c r="C10" s="84"/>
      <c r="D10" s="85" t="s">
        <v>47</v>
      </c>
      <c r="E10" s="83"/>
      <c r="F10" s="87" t="s">
        <v>48</v>
      </c>
      <c r="G10" s="91"/>
      <c r="H10" s="84"/>
      <c r="I10" s="83"/>
      <c r="J10" s="83"/>
      <c r="K10" s="83"/>
      <c r="L10" s="83"/>
      <c r="M10" s="83"/>
      <c r="N10" s="86"/>
      <c r="O10" s="25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2005</v>
      </c>
      <c r="C11" s="88"/>
      <c r="D11" s="89" t="s">
        <v>47</v>
      </c>
      <c r="E11" s="78"/>
      <c r="F11" s="79" t="s">
        <v>42</v>
      </c>
      <c r="G11" s="81"/>
      <c r="H11" s="80"/>
      <c r="I11" s="78"/>
      <c r="J11" s="78"/>
      <c r="K11" s="78"/>
      <c r="L11" s="78"/>
      <c r="M11" s="78"/>
      <c r="N11" s="82"/>
      <c r="O11" s="25" t="e">
        <f>PRODUCT(I11/N11)</f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8">
        <v>2006</v>
      </c>
      <c r="C12" s="88"/>
      <c r="D12" s="89" t="s">
        <v>41</v>
      </c>
      <c r="E12" s="78"/>
      <c r="F12" s="79" t="s">
        <v>42</v>
      </c>
      <c r="G12" s="81"/>
      <c r="H12" s="80"/>
      <c r="I12" s="78"/>
      <c r="J12" s="78"/>
      <c r="K12" s="78"/>
      <c r="L12" s="78"/>
      <c r="M12" s="78"/>
      <c r="N12" s="82"/>
      <c r="O12" s="25"/>
      <c r="P12" s="27"/>
      <c r="Q12" s="27"/>
      <c r="R12" s="27"/>
      <c r="S12" s="27"/>
      <c r="T12" s="27"/>
      <c r="U12" s="28">
        <v>2</v>
      </c>
      <c r="V12" s="28">
        <v>0</v>
      </c>
      <c r="W12" s="28">
        <v>6</v>
      </c>
      <c r="X12" s="28">
        <v>0</v>
      </c>
      <c r="Y12" s="28">
        <v>7</v>
      </c>
      <c r="Z12" s="27"/>
      <c r="AA12" s="27"/>
      <c r="AB12" s="27"/>
      <c r="AC12" s="27"/>
      <c r="AD12" s="27"/>
      <c r="AE12" s="27"/>
      <c r="AF12" s="61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2007</v>
      </c>
      <c r="C13" s="43" t="s">
        <v>44</v>
      </c>
      <c r="D13" s="41" t="s">
        <v>41</v>
      </c>
      <c r="E13" s="27">
        <v>20</v>
      </c>
      <c r="F13" s="27">
        <v>0</v>
      </c>
      <c r="G13" s="27">
        <v>16</v>
      </c>
      <c r="H13" s="27">
        <v>1</v>
      </c>
      <c r="I13" s="27">
        <v>32</v>
      </c>
      <c r="J13" s="27">
        <v>0</v>
      </c>
      <c r="K13" s="27">
        <v>0</v>
      </c>
      <c r="L13" s="27">
        <v>16</v>
      </c>
      <c r="M13" s="27">
        <f>PRODUCT(F13+G13)</f>
        <v>16</v>
      </c>
      <c r="N13" s="30">
        <v>0.34</v>
      </c>
      <c r="O13" s="25">
        <v>94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SUM(E7:E13)</f>
        <v>20</v>
      </c>
      <c r="F14" s="19">
        <f t="shared" si="0"/>
        <v>0</v>
      </c>
      <c r="G14" s="19">
        <f t="shared" si="0"/>
        <v>16</v>
      </c>
      <c r="H14" s="19">
        <f t="shared" si="0"/>
        <v>1</v>
      </c>
      <c r="I14" s="19">
        <f t="shared" si="0"/>
        <v>32</v>
      </c>
      <c r="J14" s="19">
        <f t="shared" si="0"/>
        <v>0</v>
      </c>
      <c r="K14" s="19">
        <f t="shared" si="0"/>
        <v>0</v>
      </c>
      <c r="L14" s="19">
        <f t="shared" si="0"/>
        <v>16</v>
      </c>
      <c r="M14" s="19">
        <f t="shared" si="0"/>
        <v>16</v>
      </c>
      <c r="N14" s="31">
        <v>0.34</v>
      </c>
      <c r="O14" s="32">
        <f>SUM(O13:O13)</f>
        <v>94</v>
      </c>
      <c r="P14" s="19">
        <f t="shared" ref="P14:AE14" si="1">SUM(P7:P13)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2</v>
      </c>
      <c r="V14" s="19">
        <f t="shared" si="1"/>
        <v>0</v>
      </c>
      <c r="W14" s="19">
        <f t="shared" si="1"/>
        <v>6</v>
      </c>
      <c r="X14" s="19">
        <f t="shared" si="1"/>
        <v>0</v>
      </c>
      <c r="Y14" s="19">
        <f t="shared" si="1"/>
        <v>7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29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20</v>
      </c>
      <c r="F18" s="27">
        <f>PRODUCT(F14)</f>
        <v>0</v>
      </c>
      <c r="G18" s="27">
        <f>PRODUCT(G14)</f>
        <v>16</v>
      </c>
      <c r="H18" s="27">
        <f>PRODUCT(H14)</f>
        <v>1</v>
      </c>
      <c r="I18" s="27">
        <f>PRODUCT(I14)</f>
        <v>32</v>
      </c>
      <c r="J18" s="1"/>
      <c r="K18" s="45">
        <f>PRODUCT((F18+G18)/E18)</f>
        <v>0.8</v>
      </c>
      <c r="L18" s="45">
        <f>PRODUCT(H18/E18)</f>
        <v>0.05</v>
      </c>
      <c r="M18" s="45">
        <f>PRODUCT(I18/E18)</f>
        <v>1.6</v>
      </c>
      <c r="N18" s="30">
        <f>PRODUCT(N14)</f>
        <v>0.34</v>
      </c>
      <c r="O18" s="25">
        <f>PRODUCT(O14)</f>
        <v>94</v>
      </c>
      <c r="P18" s="46" t="s">
        <v>34</v>
      </c>
      <c r="Q18" s="47"/>
      <c r="R18" s="47"/>
      <c r="S18" s="48" t="s">
        <v>49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39</v>
      </c>
      <c r="AE18" s="49"/>
      <c r="AF18" s="50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/>
      <c r="P19" s="54" t="s">
        <v>35</v>
      </c>
      <c r="Q19" s="55"/>
      <c r="R19" s="55"/>
      <c r="S19" s="56" t="s">
        <v>49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39</v>
      </c>
      <c r="AE19" s="57"/>
      <c r="AF19" s="58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 t="s">
        <v>19</v>
      </c>
      <c r="C20" s="60"/>
      <c r="D20" s="61"/>
      <c r="E20" s="28">
        <f>PRODUCT(U14)</f>
        <v>2</v>
      </c>
      <c r="F20" s="28">
        <f>PRODUCT(V14)</f>
        <v>0</v>
      </c>
      <c r="G20" s="28">
        <f>PRODUCT(W14)</f>
        <v>6</v>
      </c>
      <c r="H20" s="28">
        <f>PRODUCT(X14)</f>
        <v>0</v>
      </c>
      <c r="I20" s="28">
        <f>PRODUCT(Y14)</f>
        <v>7</v>
      </c>
      <c r="J20" s="1"/>
      <c r="K20" s="62">
        <f>PRODUCT((F20+G20)/E20)</f>
        <v>3</v>
      </c>
      <c r="L20" s="62">
        <f>PRODUCT(H20/E20)</f>
        <v>0</v>
      </c>
      <c r="M20" s="62">
        <f>PRODUCT(I20/E20)</f>
        <v>3.5</v>
      </c>
      <c r="N20" s="63">
        <v>0.5</v>
      </c>
      <c r="O20" s="25">
        <v>14</v>
      </c>
      <c r="P20" s="54" t="s">
        <v>36</v>
      </c>
      <c r="Q20" s="55"/>
      <c r="R20" s="55"/>
      <c r="S20" s="56" t="s">
        <v>51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52</v>
      </c>
      <c r="AE20" s="57"/>
      <c r="AF20" s="58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4" t="s">
        <v>20</v>
      </c>
      <c r="C21" s="65"/>
      <c r="D21" s="66"/>
      <c r="E21" s="19">
        <f>SUM(E18:E20)</f>
        <v>22</v>
      </c>
      <c r="F21" s="19">
        <f>SUM(F18:F20)</f>
        <v>0</v>
      </c>
      <c r="G21" s="19">
        <f>SUM(G18:G20)</f>
        <v>22</v>
      </c>
      <c r="H21" s="19">
        <f>SUM(H18:H20)</f>
        <v>1</v>
      </c>
      <c r="I21" s="19">
        <f>SUM(I18:I20)</f>
        <v>39</v>
      </c>
      <c r="J21" s="1"/>
      <c r="K21" s="67">
        <f>PRODUCT((F21+G21)/E21)</f>
        <v>1</v>
      </c>
      <c r="L21" s="67">
        <f>PRODUCT(H21/E21)</f>
        <v>4.5454545454545456E-2</v>
      </c>
      <c r="M21" s="67">
        <f>PRODUCT(I21/E21)</f>
        <v>1.7727272727272727</v>
      </c>
      <c r="N21" s="31">
        <f>PRODUCT(I21/O21)</f>
        <v>0.3611111111111111</v>
      </c>
      <c r="O21" s="25">
        <f>SUM(O18:O20)</f>
        <v>108</v>
      </c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  <c r="AF21" s="7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54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5"/>
      <c r="AI35" s="75"/>
      <c r="AJ35" s="75"/>
      <c r="AK35" s="75"/>
      <c r="AL35" s="75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73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5"/>
      <c r="AI36" s="75"/>
      <c r="AJ36" s="75"/>
      <c r="AK36" s="75"/>
      <c r="AL36" s="75"/>
    </row>
    <row r="37" spans="1:38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2019-01-24T19:52:15Z</dcterms:modified>
</cp:coreProperties>
</file>